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omenka\Dropbox\Branka\"/>
    </mc:Choice>
  </mc:AlternateContent>
  <bookViews>
    <workbookView xWindow="0" yWindow="0" windowWidth="28800" windowHeight="11985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L1177" i="2"/>
  <c r="M1177" i="2"/>
  <c r="K1177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L98" i="2"/>
  <c r="M98" i="2"/>
  <c r="L103" i="2"/>
  <c r="M103" i="2"/>
  <c r="L106" i="2"/>
  <c r="M106" i="2"/>
  <c r="L108" i="2"/>
  <c r="L105" i="2" s="1"/>
  <c r="L104" i="2" s="1"/>
  <c r="L102" i="2" s="1"/>
  <c r="M108" i="2"/>
  <c r="M105" i="2" s="1"/>
  <c r="M104" i="2" s="1"/>
  <c r="M102" i="2" s="1"/>
  <c r="L116" i="2"/>
  <c r="M116" i="2"/>
  <c r="L119" i="2"/>
  <c r="L118" i="2" s="1"/>
  <c r="L117" i="2" s="1"/>
  <c r="L115" i="2" s="1"/>
  <c r="M119" i="2"/>
  <c r="M118" i="2" s="1"/>
  <c r="M117" i="2" s="1"/>
  <c r="M115" i="2" s="1"/>
  <c r="L124" i="2"/>
  <c r="M124" i="2"/>
  <c r="L127" i="2"/>
  <c r="M127" i="2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M170" i="2"/>
  <c r="L174" i="2"/>
  <c r="M174" i="2"/>
  <c r="L180" i="2"/>
  <c r="M180" i="2"/>
  <c r="L184" i="2"/>
  <c r="M184" i="2"/>
  <c r="L187" i="2"/>
  <c r="M187" i="2"/>
  <c r="L192" i="2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M273" i="2"/>
  <c r="M310" i="2"/>
  <c r="L365" i="2"/>
  <c r="L247" i="2" s="1"/>
  <c r="M365" i="2"/>
  <c r="M372" i="2"/>
  <c r="L409" i="2"/>
  <c r="M410" i="2"/>
  <c r="M409" i="2" s="1"/>
  <c r="L436" i="2"/>
  <c r="L435" i="2" s="1"/>
  <c r="M436" i="2"/>
  <c r="M435" i="2" s="1"/>
  <c r="L450" i="2"/>
  <c r="L449" i="2" s="1"/>
  <c r="M450" i="2"/>
  <c r="M449" i="2" s="1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M572" i="2"/>
  <c r="L579" i="2"/>
  <c r="M579" i="2"/>
  <c r="M593" i="2"/>
  <c r="M618" i="2"/>
  <c r="L655" i="2"/>
  <c r="M655" i="2"/>
  <c r="L710" i="2"/>
  <c r="M710" i="2"/>
  <c r="L717" i="2"/>
  <c r="L592" i="2" s="1"/>
  <c r="M717" i="2"/>
  <c r="L761" i="2"/>
  <c r="M761" i="2"/>
  <c r="L768" i="2"/>
  <c r="M768" i="2"/>
  <c r="M760" i="2" s="1"/>
  <c r="L794" i="2"/>
  <c r="L793" i="2" s="1"/>
  <c r="M794" i="2"/>
  <c r="M793" i="2" s="1"/>
  <c r="L802" i="2"/>
  <c r="M802" i="2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L877" i="2"/>
  <c r="M877" i="2"/>
  <c r="M876" i="2" s="1"/>
  <c r="L885" i="2"/>
  <c r="M885" i="2"/>
  <c r="L898" i="2"/>
  <c r="M898" i="2"/>
  <c r="L941" i="2"/>
  <c r="M941" i="2"/>
  <c r="L948" i="2"/>
  <c r="M948" i="2"/>
  <c r="L955" i="2"/>
  <c r="M955" i="2"/>
  <c r="L962" i="2"/>
  <c r="M962" i="2"/>
  <c r="L970" i="2"/>
  <c r="M970" i="2"/>
  <c r="M969" i="2" s="1"/>
  <c r="L977" i="2"/>
  <c r="M977" i="2"/>
  <c r="L986" i="2"/>
  <c r="L985" i="2" s="1"/>
  <c r="L984" i="2" s="1"/>
  <c r="M986" i="2"/>
  <c r="L993" i="2"/>
  <c r="M993" i="2"/>
  <c r="L1003" i="2"/>
  <c r="M1003" i="2"/>
  <c r="L1006" i="2"/>
  <c r="M1006" i="2"/>
  <c r="L1008" i="2"/>
  <c r="M1008" i="2"/>
  <c r="M1005" i="2" s="1"/>
  <c r="L1011" i="2"/>
  <c r="L1010" i="2" s="1"/>
  <c r="M1011" i="2"/>
  <c r="L1014" i="2"/>
  <c r="M1014" i="2"/>
  <c r="L1018" i="2"/>
  <c r="M1018" i="2"/>
  <c r="L1020" i="2"/>
  <c r="M1020" i="2"/>
  <c r="L1025" i="2"/>
  <c r="M1025" i="2"/>
  <c r="L1028" i="2"/>
  <c r="M1028" i="2"/>
  <c r="M1027" i="2" s="1"/>
  <c r="M1026" i="2" s="1"/>
  <c r="M1024" i="2" s="1"/>
  <c r="L1032" i="2"/>
  <c r="M1032" i="2"/>
  <c r="L1036" i="2"/>
  <c r="M1036" i="2"/>
  <c r="L1039" i="2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M1135" i="2"/>
  <c r="M1132" i="2" s="1"/>
  <c r="L1137" i="2"/>
  <c r="M1137" i="2"/>
  <c r="L1140" i="2"/>
  <c r="M1140" i="2"/>
  <c r="L1143" i="2"/>
  <c r="M1143" i="2"/>
  <c r="M1139" i="2" s="1"/>
  <c r="L1147" i="2"/>
  <c r="M1147" i="2"/>
  <c r="L1150" i="2"/>
  <c r="M1150" i="2"/>
  <c r="L1152" i="2"/>
  <c r="M1152" i="2"/>
  <c r="L1155" i="2"/>
  <c r="L1154" i="2" s="1"/>
  <c r="M1155" i="2"/>
  <c r="L1158" i="2"/>
  <c r="M1158" i="2"/>
  <c r="L1162" i="2"/>
  <c r="M1162" i="2"/>
  <c r="L1167" i="2"/>
  <c r="M1167" i="2"/>
  <c r="L1170" i="2"/>
  <c r="M1170" i="2"/>
  <c r="L1172" i="2"/>
  <c r="M1172" i="2"/>
  <c r="M1169" i="2" s="1"/>
  <c r="L1174" i="2"/>
  <c r="M1174" i="2"/>
  <c r="L1179" i="2"/>
  <c r="L1176" i="2" s="1"/>
  <c r="M1179" i="2"/>
  <c r="M1176" i="2" s="1"/>
  <c r="L1182" i="2"/>
  <c r="L1187" i="2"/>
  <c r="M1187" i="2"/>
  <c r="L1190" i="2"/>
  <c r="M1190" i="2"/>
  <c r="L1192" i="2"/>
  <c r="M1192" i="2"/>
  <c r="M1189" i="2" s="1"/>
  <c r="L1195" i="2"/>
  <c r="L1194" i="2" s="1"/>
  <c r="M1194" i="2"/>
  <c r="K234" i="2"/>
  <c r="K227" i="2"/>
  <c r="M1154" i="2" l="1"/>
  <c r="M1105" i="2"/>
  <c r="M1010" i="2"/>
  <c r="M1004" i="2" s="1"/>
  <c r="M1002" i="2" s="1"/>
  <c r="M884" i="2"/>
  <c r="M592" i="2"/>
  <c r="L546" i="2"/>
  <c r="M167" i="2"/>
  <c r="M166" i="2" s="1"/>
  <c r="M164" i="2" s="1"/>
  <c r="M126" i="2"/>
  <c r="M125" i="2" s="1"/>
  <c r="M123" i="2" s="1"/>
  <c r="M101" i="2" s="1"/>
  <c r="M1168" i="2"/>
  <c r="M1188" i="2"/>
  <c r="M1186" i="2" s="1"/>
  <c r="L1169" i="2"/>
  <c r="L1168" i="2" s="1"/>
  <c r="L1166" i="2" s="1"/>
  <c r="L1139" i="2"/>
  <c r="L1132" i="2"/>
  <c r="L1131" i="2" s="1"/>
  <c r="L1129" i="2" s="1"/>
  <c r="L1038" i="2"/>
  <c r="L1037" i="2" s="1"/>
  <c r="L1035" i="2" s="1"/>
  <c r="L1027" i="2"/>
  <c r="L1026" i="2" s="1"/>
  <c r="L1024" i="2" s="1"/>
  <c r="L1005" i="2"/>
  <c r="L969" i="2"/>
  <c r="L760" i="2"/>
  <c r="L167" i="2"/>
  <c r="L166" i="2" s="1"/>
  <c r="L164" i="2" s="1"/>
  <c r="L126" i="2"/>
  <c r="L125" i="2" s="1"/>
  <c r="L123" i="2" s="1"/>
  <c r="L101" i="2" s="1"/>
  <c r="M85" i="2"/>
  <c r="M84" i="2" s="1"/>
  <c r="M82" i="2" s="1"/>
  <c r="L21" i="2"/>
  <c r="L20" i="2" s="1"/>
  <c r="L18" i="2" s="1"/>
  <c r="L884" i="2"/>
  <c r="L1189" i="2"/>
  <c r="M1149" i="2"/>
  <c r="M985" i="2"/>
  <c r="M984" i="2" s="1"/>
  <c r="M801" i="2"/>
  <c r="L801" i="2"/>
  <c r="M546" i="2"/>
  <c r="M545" i="2" s="1"/>
  <c r="M538" i="2" s="1"/>
  <c r="L186" i="2"/>
  <c r="L185" i="2" s="1"/>
  <c r="L183" i="2" s="1"/>
  <c r="M1098" i="2"/>
  <c r="L1098" i="2"/>
  <c r="L1097" i="2" s="1"/>
  <c r="L1095" i="2" s="1"/>
  <c r="M1081" i="2"/>
  <c r="L1081" i="2"/>
  <c r="M1074" i="2"/>
  <c r="M1073" i="2" s="1"/>
  <c r="M1069" i="2" s="1"/>
  <c r="L1074" i="2"/>
  <c r="M466" i="2"/>
  <c r="L466" i="2"/>
  <c r="L457" i="2" s="1"/>
  <c r="M247" i="2"/>
  <c r="M207" i="2"/>
  <c r="L85" i="2"/>
  <c r="L84" i="2" s="1"/>
  <c r="L82" i="2" s="1"/>
  <c r="L44" i="2"/>
  <c r="L43" i="2" s="1"/>
  <c r="L41" i="2" s="1"/>
  <c r="M44" i="2"/>
  <c r="M43" i="2" s="1"/>
  <c r="M41" i="2" s="1"/>
  <c r="M21" i="2"/>
  <c r="M20" i="2" s="1"/>
  <c r="M18" i="2" s="1"/>
  <c r="L1149" i="2"/>
  <c r="M875" i="2"/>
  <c r="L1188" i="2"/>
  <c r="L1186" i="2" s="1"/>
  <c r="M1166" i="2"/>
  <c r="M1148" i="2"/>
  <c r="M1146" i="2" s="1"/>
  <c r="L1004" i="2"/>
  <c r="L1002" i="2" s="1"/>
  <c r="L875" i="2"/>
  <c r="L206" i="2"/>
  <c r="L1148" i="2"/>
  <c r="L1146" i="2" s="1"/>
  <c r="M1131" i="2"/>
  <c r="M1129" i="2" s="1"/>
  <c r="M457" i="2"/>
  <c r="L545" i="2"/>
  <c r="K124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538" i="2" l="1"/>
  <c r="M1097" i="2"/>
  <c r="M1095" i="2" s="1"/>
  <c r="L1073" i="2"/>
  <c r="L1069" i="2" s="1"/>
  <c r="L199" i="2"/>
  <c r="L198" i="2" s="1"/>
  <c r="M206" i="2"/>
  <c r="M199" i="2" s="1"/>
  <c r="M198" i="2" s="1"/>
  <c r="L17" i="2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K1176" i="2" s="1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985" i="2" l="1"/>
  <c r="K984" i="2" s="1"/>
  <c r="C420" i="1"/>
  <c r="C419" i="1" s="1"/>
  <c r="C441" i="1" s="1"/>
  <c r="K1139" i="2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68" i="2" s="1"/>
  <c r="K1166" i="2" s="1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1038" i="2"/>
  <c r="K1037" i="2" s="1"/>
  <c r="K1035" i="2" s="1"/>
  <c r="K1132" i="2"/>
  <c r="K1131" i="2" s="1"/>
  <c r="K1129" i="2" s="1"/>
  <c r="K167" i="2"/>
  <c r="K166" i="2" s="1"/>
  <c r="K164" i="2" s="1"/>
  <c r="K125" i="2" l="1"/>
  <c r="K123" i="2" s="1"/>
  <c r="K101" i="2" s="1"/>
  <c r="K545" i="2"/>
  <c r="K1073" i="2"/>
  <c r="K1069" i="2" s="1"/>
  <c r="K43" i="2"/>
  <c r="K41" i="2" s="1"/>
  <c r="K17" i="2" s="1"/>
  <c r="D303" i="1"/>
  <c r="D439" i="1" s="1"/>
  <c r="E303" i="1"/>
  <c r="E439" i="1" s="1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D442" i="1" l="1"/>
  <c r="D443" i="1" s="1"/>
  <c r="K198" i="2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<sst xmlns="http://schemas.openxmlformats.org/spreadsheetml/2006/main" count="2586" uniqueCount="302">
  <si>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</si>
  <si>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</si>
  <si>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</si>
  <si>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</si>
  <si>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</si>
  <si>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</si>
  <si>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</si>
  <si>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</si>
  <si>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</si>
  <si>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</si>
  <si>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</si>
  <si>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</si>
  <si>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</si>
  <si>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</si>
  <si>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</si>
  <si>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</si>
  <si>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</si>
  <si>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</si>
  <si>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</si>
  <si>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</si>
  <si>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</si>
  <si>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</si>
  <si>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</si>
  <si>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</si>
  <si>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</si>
  <si>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</si>
  <si>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</si>
  <si>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</si>
  <si>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</si>
  <si>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</si>
  <si>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</si>
  <si>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</si>
  <si>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</si>
  <si>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</si>
  <si>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</si>
  <si>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</si>
  <si>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</si>
  <si>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</si>
  <si>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</si>
  <si>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</si>
  <si>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</si>
  <si>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</si>
  <si>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</si>
  <si>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</si>
  <si>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</si>
  <si>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</si>
  <si>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</si>
  <si>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</si>
  <si>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</si>
  <si>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</si>
  <si>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</si>
  <si>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</si>
  <si>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</si>
  <si>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</si>
  <si>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</si>
  <si>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</si>
  <si>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</si>
  <si>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</si>
  <si>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</si>
  <si>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</si>
  <si>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</si>
  <si>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</si>
  <si>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</si>
  <si>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</si>
  <si>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</si>
  <si>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</si>
  <si>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</si>
  <si>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</si>
  <si>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</si>
  <si>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</si>
  <si>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</si>
  <si>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</si>
  <si>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</si>
  <si>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</si>
  <si>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</si>
  <si>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</si>
  <si>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</si>
  <si>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</si>
  <si>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</si>
  <si>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</si>
  <si>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</si>
  <si>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</si>
  <si>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</si>
  <si>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</si>
  <si>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</si>
  <si>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</si>
  <si>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</si>
  <si>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</si>
  <si>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</si>
  <si>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</si>
  <si>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</si>
  <si>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</si>
  <si>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</si>
  <si>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</si>
  <si>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</si>
  <si>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</si>
  <si>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</si>
  <si>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</si>
  <si>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</si>
  <si>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</si>
  <si>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</si>
  <si>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</si>
  <si>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</si>
  <si>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</si>
  <si>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</si>
  <si>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</si>
  <si>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</si>
  <si>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</si>
  <si>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</si>
  <si>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</si>
  <si>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</si>
  <si>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</si>
  <si>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</si>
  <si>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</si>
  <si>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</si>
  <si>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</si>
  <si>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</si>
  <si>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</si>
  <si>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</si>
  <si>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</si>
  <si>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</si>
  <si>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</si>
  <si>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</si>
  <si>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</si>
  <si>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</si>
  <si>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</si>
  <si>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</si>
  <si>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</si>
  <si>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</si>
  <si>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</si>
  <si>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</si>
  <si>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</si>
  <si>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</si>
  <si>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</si>
  <si>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</si>
  <si>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</si>
  <si>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</si>
  <si>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</si>
  <si>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</si>
  <si>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</si>
  <si>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</si>
  <si>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</si>
  <si>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</si>
  <si>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</si>
  <si>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</si>
  <si>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</si>
  <si>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</si>
  <si>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</si>
  <si>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</si>
  <si>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</si>
  <si>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</si>
  <si>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</si>
  <si>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</si>
  <si>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</si>
  <si>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</si>
  <si>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</si>
  <si>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</si>
  <si>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</si>
  <si>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</si>
  <si>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</si>
  <si>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</si>
  <si>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</si>
  <si>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</si>
  <si>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</si>
  <si>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</si>
  <si>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</si>
  <si>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</si>
  <si>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</si>
  <si>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</si>
  <si>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</si>
  <si>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</si>
  <si>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</si>
  <si>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</si>
  <si>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</si>
  <si>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</si>
  <si>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</si>
  <si>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</si>
  <si>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</si>
  <si>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</si>
  <si>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</si>
  <si>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</si>
  <si>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</si>
  <si>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</si>
  <si>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</si>
  <si>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</si>
  <si>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</si>
  <si>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</si>
  <si>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</si>
  <si>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</si>
  <si>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</si>
  <si>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</si>
  <si>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</si>
  <si>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</si>
  <si>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</si>
  <si>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</si>
  <si>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</si>
  <si>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</si>
  <si>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</si>
  <si>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</si>
  <si>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</si>
  <si>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</si>
  <si>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</si>
  <si>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</si>
  <si>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</si>
  <si>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</si>
  <si>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</si>
  <si>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</si>
  <si>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</si>
  <si>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</si>
  <si>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</si>
  <si>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</si>
  <si>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</si>
  <si>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</si>
  <si>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</si>
  <si>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</si>
  <si>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</si>
  <si>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</si>
  <si>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</si>
  <si>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</si>
  <si>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</si>
  <si>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</si>
  <si>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</si>
  <si>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</si>
  <si>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</si>
  <si>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</si>
  <si>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</si>
  <si>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</si>
  <si>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</si>
  <si>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</si>
  <si>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</si>
  <si>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</si>
  <si>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</si>
  <si>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</si>
  <si>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</si>
  <si>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</si>
  <si>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</si>
  <si>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</si>
  <si>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</si>
  <si>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</si>
  <si>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</si>
  <si>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</si>
  <si>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</si>
  <si>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</si>
  <si>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</si>
  <si>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</si>
  <si>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</si>
  <si>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</si>
  <si>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</si>
  <si>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</si>
  <si>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</si>
  <si>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</si>
  <si>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</si>
  <si>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</si>
  <si>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</si>
  <si>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</si>
  <si>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</si>
  <si>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</si>
  <si>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</si>
  <si>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</si>
  <si>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</si>
  <si>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</si>
  <si>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</si>
  <si>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</si>
  <si>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</si>
  <si>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</si>
  <si>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</si>
  <si>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</si>
  <si>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</si>
  <si>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</si>
  <si>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</si>
  <si>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</si>
  <si>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</si>
  <si>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</si>
  <si>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</si>
  <si>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</si>
  <si>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</si>
  <si>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</si>
  <si>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</si>
  <si>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</si>
  <si>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</si>
  <si>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</si>
  <si>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</si>
  <si>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</si>
  <si>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</si>
  <si>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</si>
  <si>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</si>
  <si>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</si>
  <si>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</si>
  <si>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</si>
  <si>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</si>
  <si>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</si>
  <si>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</si>
  <si>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</si>
  <si>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</si>
  <si>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</si>
  <si>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</si>
  <si>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</si>
  <si>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</si>
  <si>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</si>
  <si>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 xml:space="preserve">NAZIV ŠKOLE:  OŠ. "AUGUST HARAMBAŠIĆ" DONJI MIHOLJAC </t>
  </si>
  <si>
    <t>U Donjem Miholjcu, 19. listopada 2020.</t>
  </si>
  <si>
    <t xml:space="preserve">Ravnatelj: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</si>
</sst>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422" sqref="E422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10788705</v>
      </c>
      <c r="D3" s="7">
        <f>SUM(D4,D19,D48,D63,D78,D93,D122,D172,D208,D216,D224,D232,D247,D262,D280,D295)</f>
        <v>10788705</v>
      </c>
      <c r="E3" s="7">
        <f>SUM(E4,E19,E48,E63,E78,E93,E122,E172,E208,E216,E224,E232,E247,E262,E280,E295)</f>
        <v>10788705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13500</v>
      </c>
      <c r="D48" s="16">
        <f t="shared" si="8"/>
        <v>13500</v>
      </c>
      <c r="E48" s="16">
        <f t="shared" si="8"/>
        <v>13500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13500</v>
      </c>
      <c r="D49" s="13">
        <f t="shared" ref="D49:E49" si="10">SUM(D50:D55)</f>
        <v>13500</v>
      </c>
      <c r="E49" s="13">
        <f t="shared" si="10"/>
        <v>13500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>
        <v>13500</v>
      </c>
      <c r="D53" s="15">
        <v>13500</v>
      </c>
      <c r="E53" s="15">
        <v>13500</v>
      </c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9067000</v>
      </c>
      <c r="D63" s="18">
        <f t="shared" si="12"/>
        <v>9067000</v>
      </c>
      <c r="E63" s="18">
        <f t="shared" si="12"/>
        <v>9067000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8850000</v>
      </c>
      <c r="D64" s="13">
        <f t="shared" ref="D64:E64" si="14">SUM(D65:D70)</f>
        <v>8850000</v>
      </c>
      <c r="E64" s="13">
        <f t="shared" si="14"/>
        <v>8850000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>
        <v>60000</v>
      </c>
      <c r="D66" s="15">
        <v>60000</v>
      </c>
      <c r="E66" s="15">
        <v>60000</v>
      </c>
    </row>
    <row r="67" spans="1:5" s="8" customFormat="1" x14ac:dyDescent="0.25">
      <c r="A67" s="11"/>
      <c r="B67" s="14">
        <v>5410</v>
      </c>
      <c r="C67" s="15">
        <v>8790000</v>
      </c>
      <c r="D67" s="15">
        <v>8790000</v>
      </c>
      <c r="E67" s="15">
        <v>8790000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217000</v>
      </c>
      <c r="D71" s="13">
        <f t="shared" si="15"/>
        <v>217000</v>
      </c>
      <c r="E71" s="13">
        <f t="shared" si="15"/>
        <v>217000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217000</v>
      </c>
      <c r="D74" s="15">
        <v>217000</v>
      </c>
      <c r="E74" s="15">
        <v>217000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11000</v>
      </c>
      <c r="D224" s="18">
        <f t="shared" si="43"/>
        <v>11000</v>
      </c>
      <c r="E224" s="18">
        <f t="shared" si="43"/>
        <v>11000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11000</v>
      </c>
      <c r="D225" s="13">
        <f t="shared" si="44"/>
        <v>11000</v>
      </c>
      <c r="E225" s="13">
        <f t="shared" si="44"/>
        <v>11000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>
        <v>11000</v>
      </c>
      <c r="D227" s="15">
        <v>11000</v>
      </c>
      <c r="E227" s="15">
        <v>11000</v>
      </c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191000</v>
      </c>
      <c r="D232" s="18">
        <f t="shared" si="45"/>
        <v>191000</v>
      </c>
      <c r="E232" s="18">
        <f t="shared" si="45"/>
        <v>191000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25">
      <c r="A234" s="11"/>
      <c r="B234" s="14">
        <v>3210</v>
      </c>
      <c r="C234" s="15"/>
      <c r="D234" s="15"/>
      <c r="E234" s="15"/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191000</v>
      </c>
      <c r="D240" s="13">
        <f t="shared" si="48"/>
        <v>191000</v>
      </c>
      <c r="E240" s="13">
        <f t="shared" si="48"/>
        <v>191000</v>
      </c>
    </row>
    <row r="241" spans="1:5" s="8" customFormat="1" x14ac:dyDescent="0.25">
      <c r="A241" s="11"/>
      <c r="B241" s="14">
        <v>3210</v>
      </c>
      <c r="C241" s="15">
        <v>191000</v>
      </c>
      <c r="D241" s="15">
        <v>191000</v>
      </c>
      <c r="E241" s="15">
        <v>191000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40000</v>
      </c>
      <c r="D247" s="18">
        <f t="shared" si="49"/>
        <v>40000</v>
      </c>
      <c r="E247" s="18">
        <f t="shared" si="49"/>
        <v>40000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40000</v>
      </c>
      <c r="D248" s="13">
        <f t="shared" ref="D248:E248" si="51">SUM(D249:D254)</f>
        <v>40000</v>
      </c>
      <c r="E248" s="13">
        <f t="shared" si="51"/>
        <v>40000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>
        <v>20000</v>
      </c>
      <c r="D250" s="15">
        <v>20000</v>
      </c>
      <c r="E250" s="15">
        <v>20000</v>
      </c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20000</v>
      </c>
      <c r="D252" s="15">
        <v>20000</v>
      </c>
      <c r="E252" s="15">
        <v>20000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1466205</v>
      </c>
      <c r="D262" s="18">
        <f>SUM(D263,D270)</f>
        <v>1466205</v>
      </c>
      <c r="E262" s="18">
        <f>SUM(E263,E270)</f>
        <v>1466205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1466205</v>
      </c>
      <c r="D263" s="13">
        <f>SUM(D264:D269)</f>
        <v>1466205</v>
      </c>
      <c r="E263" s="13">
        <f>SUM(E264:E269)</f>
        <v>1466205</v>
      </c>
      <c r="F263" s="25"/>
    </row>
    <row r="264" spans="1:6" s="8" customFormat="1" x14ac:dyDescent="0.25">
      <c r="A264" s="11"/>
      <c r="B264" s="23">
        <v>11</v>
      </c>
      <c r="C264" s="15">
        <v>377940</v>
      </c>
      <c r="D264" s="15">
        <v>377940</v>
      </c>
      <c r="E264" s="15">
        <v>377940</v>
      </c>
    </row>
    <row r="265" spans="1:6" s="8" customFormat="1" x14ac:dyDescent="0.25">
      <c r="A265" s="11"/>
      <c r="B265" s="26">
        <v>12</v>
      </c>
      <c r="C265" s="15">
        <v>974755</v>
      </c>
      <c r="D265" s="15">
        <v>974755</v>
      </c>
      <c r="E265" s="15">
        <v>974755</v>
      </c>
      <c r="F265" s="8" t="s">
        <v>56</v>
      </c>
    </row>
    <row r="266" spans="1:6" s="8" customFormat="1" x14ac:dyDescent="0.25">
      <c r="A266" s="11"/>
      <c r="B266" s="26">
        <v>5103</v>
      </c>
      <c r="C266" s="15">
        <v>910</v>
      </c>
      <c r="D266" s="15">
        <v>910</v>
      </c>
      <c r="E266" s="15">
        <v>910</v>
      </c>
      <c r="F266" s="8" t="s">
        <v>57</v>
      </c>
    </row>
    <row r="267" spans="1:6" s="8" customFormat="1" x14ac:dyDescent="0.25">
      <c r="A267" s="11"/>
      <c r="B267" s="26">
        <v>526</v>
      </c>
      <c r="C267" s="15">
        <v>51600</v>
      </c>
      <c r="D267" s="15">
        <v>51600</v>
      </c>
      <c r="E267" s="15">
        <v>51600</v>
      </c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>
        <v>33000</v>
      </c>
      <c r="D268" s="15">
        <v>33000</v>
      </c>
      <c r="E268" s="15">
        <v>33000</v>
      </c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28000</v>
      </c>
      <c r="D269" s="15">
        <v>28000</v>
      </c>
      <c r="E269" s="15">
        <v>28000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10788705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10788705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10788705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10788705</v>
      </c>
      <c r="D438" s="34">
        <f>D3</f>
        <v>10788705</v>
      </c>
      <c r="E438" s="34">
        <f>E3</f>
        <v>10788705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10788705</v>
      </c>
      <c r="D442" s="37">
        <f t="shared" si="93"/>
        <v>10788705</v>
      </c>
      <c r="E442" s="37">
        <f t="shared" si="93"/>
        <v>10788705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377940</v>
      </c>
      <c r="D446" s="43">
        <f t="shared" si="94"/>
        <v>377940</v>
      </c>
      <c r="E446" s="43">
        <f t="shared" si="94"/>
        <v>377940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974755</v>
      </c>
      <c r="D447" s="43">
        <f t="shared" si="94"/>
        <v>974755</v>
      </c>
      <c r="E447" s="43">
        <f t="shared" si="94"/>
        <v>974755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910</v>
      </c>
      <c r="D448" s="43">
        <f t="shared" si="94"/>
        <v>910</v>
      </c>
      <c r="E448" s="43">
        <f t="shared" si="94"/>
        <v>910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51600</v>
      </c>
      <c r="D449" s="43">
        <f t="shared" si="94"/>
        <v>51600</v>
      </c>
      <c r="E449" s="43">
        <f t="shared" si="94"/>
        <v>51600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33000</v>
      </c>
      <c r="D450" s="43">
        <f t="shared" si="94"/>
        <v>33000</v>
      </c>
      <c r="E450" s="43">
        <f t="shared" si="94"/>
        <v>33000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28000</v>
      </c>
      <c r="D451" s="43">
        <f t="shared" si="94"/>
        <v>28000</v>
      </c>
      <c r="E451" s="43">
        <f t="shared" si="94"/>
        <v>28000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191000</v>
      </c>
      <c r="D452" s="43">
        <f t="shared" si="94"/>
        <v>191000</v>
      </c>
      <c r="E452" s="43">
        <f t="shared" si="94"/>
        <v>191000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91000</v>
      </c>
      <c r="D453" s="43">
        <f t="shared" si="94"/>
        <v>91000</v>
      </c>
      <c r="E453" s="43">
        <f t="shared" si="94"/>
        <v>91000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9007000</v>
      </c>
      <c r="D454" s="43">
        <f t="shared" si="94"/>
        <v>9007000</v>
      </c>
      <c r="E454" s="43">
        <f t="shared" si="94"/>
        <v>9007000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33500</v>
      </c>
      <c r="D455" s="43">
        <f t="shared" si="94"/>
        <v>33500</v>
      </c>
      <c r="E455" s="43">
        <f t="shared" si="94"/>
        <v>33500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10788705</v>
      </c>
      <c r="D458" s="48">
        <f>SUM(D446:D457)</f>
        <v>10788705</v>
      </c>
      <c r="E458" s="48">
        <f>SUM(E446:E457)</f>
        <v>10788705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 t="s">
        <v>300</v>
      </c>
      <c r="C475" s="55"/>
      <c r="D475" s="55" t="s">
        <v>301</v>
      </c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zoomScaleNormal="100" workbookViewId="0">
      <pane xSplit="10" ySplit="2" topLeftCell="K1191" activePane="bottomRight" state="frozen"/>
      <selection activeCell="J13" sqref="J13"/>
      <selection pane="topRight" activeCell="J13" sqref="J13"/>
      <selection pane="bottomLeft" activeCell="J13" sqref="J13"/>
      <selection pane="bottomRight" activeCell="M520" sqref="M520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10788705</v>
      </c>
      <c r="L5" s="92">
        <f>SUM(L17,L101,L198,L1001)</f>
        <v>10788705</v>
      </c>
      <c r="M5" s="92">
        <f>SUM(M17,M101,M198,M1001)</f>
        <v>10788705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377940</v>
      </c>
      <c r="L6" s="92">
        <f t="shared" si="4"/>
        <v>377940</v>
      </c>
      <c r="M6" s="92">
        <f t="shared" si="4"/>
        <v>377940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974755</v>
      </c>
      <c r="L7" s="92">
        <f t="shared" si="4"/>
        <v>974755</v>
      </c>
      <c r="M7" s="92">
        <f t="shared" si="4"/>
        <v>974755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191000</v>
      </c>
      <c r="L8" s="92">
        <f t="shared" si="4"/>
        <v>191000</v>
      </c>
      <c r="M8" s="92">
        <f t="shared" si="4"/>
        <v>191000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91000</v>
      </c>
      <c r="L9" s="92">
        <f t="shared" si="4"/>
        <v>91000</v>
      </c>
      <c r="M9" s="92">
        <f t="shared" si="4"/>
        <v>91000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910</v>
      </c>
      <c r="L10" s="92">
        <f t="shared" si="4"/>
        <v>910</v>
      </c>
      <c r="M10" s="92">
        <f t="shared" si="4"/>
        <v>910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112600</v>
      </c>
      <c r="L11" s="92">
        <f t="shared" si="4"/>
        <v>112600</v>
      </c>
      <c r="M11" s="92">
        <f t="shared" si="4"/>
        <v>112600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9007000</v>
      </c>
      <c r="L12" s="92">
        <f t="shared" si="4"/>
        <v>9007000</v>
      </c>
      <c r="M12" s="92">
        <f t="shared" si="4"/>
        <v>9007000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33500</v>
      </c>
      <c r="L14" s="92">
        <f t="shared" si="4"/>
        <v>33500</v>
      </c>
      <c r="M14" s="92">
        <f t="shared" si="4"/>
        <v>33500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974755</v>
      </c>
      <c r="L17" s="98">
        <f t="shared" ref="L17:M17" si="8">SUM(L18,L33,L41,L82)</f>
        <v>974755</v>
      </c>
      <c r="M17" s="98">
        <f t="shared" si="8"/>
        <v>974755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6000</v>
      </c>
      <c r="L18" s="117">
        <f t="shared" ref="L18:M18" si="9">SUM(L20)</f>
        <v>6000</v>
      </c>
      <c r="M18" s="117">
        <f t="shared" si="9"/>
        <v>6000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6000</v>
      </c>
      <c r="L19" s="111">
        <f t="shared" ref="L19:M19" si="12">SUMIF($F20:$F32,$G19,L20:L32)</f>
        <v>6000</v>
      </c>
      <c r="M19" s="111">
        <f t="shared" si="12"/>
        <v>6000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6000</v>
      </c>
      <c r="L20" s="88">
        <f t="shared" si="13"/>
        <v>6000</v>
      </c>
      <c r="M20" s="88">
        <f t="shared" si="13"/>
        <v>6000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6000</v>
      </c>
      <c r="L21" s="88">
        <f t="shared" ref="L21:M21" si="14">SUM(L22,L24,L30)</f>
        <v>6000</v>
      </c>
      <c r="M21" s="88">
        <f t="shared" si="14"/>
        <v>6000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6000</v>
      </c>
      <c r="L24" s="88">
        <f t="shared" ref="L24:M24" si="16">SUM(L25:L29)</f>
        <v>6000</v>
      </c>
      <c r="M24" s="88">
        <f t="shared" si="16"/>
        <v>6000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1000</v>
      </c>
      <c r="L25" s="164">
        <v>1000</v>
      </c>
      <c r="M25" s="164">
        <v>1000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>
        <v>1000</v>
      </c>
      <c r="L26" s="164">
        <v>1000</v>
      </c>
      <c r="M26" s="164">
        <v>1000</v>
      </c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>
        <v>1000</v>
      </c>
      <c r="L27" s="164">
        <v>1000</v>
      </c>
      <c r="M27" s="164">
        <v>1000</v>
      </c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1000</v>
      </c>
      <c r="L28" s="164">
        <v>1000</v>
      </c>
      <c r="M28" s="164">
        <v>1000</v>
      </c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2000</v>
      </c>
      <c r="L29" s="164">
        <v>2000</v>
      </c>
      <c r="M29" s="164">
        <v>2000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27005</v>
      </c>
      <c r="L33" s="101">
        <f t="shared" ref="L33:M33" si="18">SUM(L35)</f>
        <v>27005</v>
      </c>
      <c r="M33" s="101">
        <f t="shared" si="18"/>
        <v>27005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27005</v>
      </c>
      <c r="L34" s="111">
        <f t="shared" ref="L34:M34" si="20">SUMIF($F35:$F40,$G34,L35:L40)</f>
        <v>27005</v>
      </c>
      <c r="M34" s="111">
        <f t="shared" si="20"/>
        <v>27005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27005</v>
      </c>
      <c r="L35" s="88">
        <f t="shared" si="21"/>
        <v>27005</v>
      </c>
      <c r="M35" s="88">
        <f t="shared" si="21"/>
        <v>27005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27005</v>
      </c>
      <c r="L36" s="88">
        <f t="shared" si="21"/>
        <v>27005</v>
      </c>
      <c r="M36" s="88">
        <f t="shared" si="21"/>
        <v>27005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27005</v>
      </c>
      <c r="L37" s="88">
        <f t="shared" ref="L37:M37" si="23">SUM(L38:L39)</f>
        <v>27005</v>
      </c>
      <c r="M37" s="88">
        <f t="shared" si="23"/>
        <v>27005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27005</v>
      </c>
      <c r="L38" s="164">
        <v>27005</v>
      </c>
      <c r="M38" s="164">
        <v>27005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299160</v>
      </c>
      <c r="L41" s="117">
        <f t="shared" ref="L41:M41" si="24">SUM(L43)</f>
        <v>299160</v>
      </c>
      <c r="M41" s="117">
        <f t="shared" si="24"/>
        <v>299160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299160</v>
      </c>
      <c r="L42" s="111">
        <f t="shared" ref="L42:M42" si="25">SUMIF($F43:$F81,$G42,L43:L81)</f>
        <v>299160</v>
      </c>
      <c r="M42" s="111">
        <f t="shared" si="25"/>
        <v>299160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299160</v>
      </c>
      <c r="L43" s="88">
        <f t="shared" ref="L43:M43" si="26">SUM(L44,L73,L78)</f>
        <v>299160</v>
      </c>
      <c r="M43" s="88">
        <f t="shared" si="26"/>
        <v>299160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294980</v>
      </c>
      <c r="L44" s="88">
        <f t="shared" ref="L44:M44" si="27">SUM(L45,L49,L55,L67,L65)</f>
        <v>294980</v>
      </c>
      <c r="M44" s="88">
        <f t="shared" si="27"/>
        <v>294980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17480</v>
      </c>
      <c r="L45" s="88">
        <f t="shared" ref="L45:M45" si="28">SUM(L46:L48)</f>
        <v>17480</v>
      </c>
      <c r="M45" s="88">
        <f t="shared" si="28"/>
        <v>17480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12480</v>
      </c>
      <c r="L46" s="164">
        <v>12480</v>
      </c>
      <c r="M46" s="164">
        <v>12480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5000</v>
      </c>
      <c r="L47" s="164">
        <v>5000</v>
      </c>
      <c r="M47" s="164">
        <v>5000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/>
      <c r="L48" s="164"/>
      <c r="M48" s="164"/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117000</v>
      </c>
      <c r="L49" s="88">
        <f t="shared" ref="L49:M49" si="29">SUM(L50:L54)</f>
        <v>117000</v>
      </c>
      <c r="M49" s="88">
        <f t="shared" si="29"/>
        <v>117000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35000</v>
      </c>
      <c r="L50" s="164">
        <v>35000</v>
      </c>
      <c r="M50" s="164">
        <v>35000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3000</v>
      </c>
      <c r="L51" s="164">
        <v>3000</v>
      </c>
      <c r="M51" s="164">
        <v>3000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30000</v>
      </c>
      <c r="L52" s="164">
        <v>30000</v>
      </c>
      <c r="M52" s="164">
        <v>30000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40000</v>
      </c>
      <c r="L53" s="164">
        <v>40000</v>
      </c>
      <c r="M53" s="164">
        <v>40000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9000</v>
      </c>
      <c r="L54" s="164">
        <v>9000</v>
      </c>
      <c r="M54" s="164">
        <v>9000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102000</v>
      </c>
      <c r="L55" s="88">
        <f t="shared" ref="L55:M55" si="30">SUM(L56:L64)</f>
        <v>102000</v>
      </c>
      <c r="M55" s="88">
        <f t="shared" si="30"/>
        <v>102000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25000</v>
      </c>
      <c r="L56" s="164">
        <v>25000</v>
      </c>
      <c r="M56" s="164">
        <v>25000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1000</v>
      </c>
      <c r="L57" s="164">
        <v>1000</v>
      </c>
      <c r="M57" s="164">
        <v>1000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1000</v>
      </c>
      <c r="L58" s="164">
        <v>1000</v>
      </c>
      <c r="M58" s="164">
        <v>1000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50000</v>
      </c>
      <c r="L59" s="164">
        <v>50000</v>
      </c>
      <c r="M59" s="164">
        <v>50000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6000</v>
      </c>
      <c r="L61" s="164">
        <v>6000</v>
      </c>
      <c r="M61" s="164">
        <v>6000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2000</v>
      </c>
      <c r="L62" s="164">
        <v>2000</v>
      </c>
      <c r="M62" s="164">
        <v>2000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2000</v>
      </c>
      <c r="L63" s="164">
        <v>2000</v>
      </c>
      <c r="M63" s="164">
        <v>2000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15000</v>
      </c>
      <c r="L64" s="164">
        <v>15000</v>
      </c>
      <c r="M64" s="164">
        <v>15000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58500</v>
      </c>
      <c r="L67" s="88">
        <f t="shared" ref="L67:M67" si="32">SUM(L68:L72)</f>
        <v>58500</v>
      </c>
      <c r="M67" s="88">
        <f t="shared" si="32"/>
        <v>58500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>
        <v>14500</v>
      </c>
      <c r="L68" s="164">
        <v>14500</v>
      </c>
      <c r="M68" s="164">
        <v>14500</v>
      </c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4000</v>
      </c>
      <c r="L69" s="164">
        <v>4000</v>
      </c>
      <c r="M69" s="164">
        <v>4000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6000</v>
      </c>
      <c r="L70" s="164">
        <v>6000</v>
      </c>
      <c r="M70" s="164">
        <v>6000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2000</v>
      </c>
      <c r="L71" s="164">
        <v>2000</v>
      </c>
      <c r="M71" s="164">
        <v>2000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32000</v>
      </c>
      <c r="L72" s="164">
        <v>32000</v>
      </c>
      <c r="M72" s="164">
        <v>32000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1180</v>
      </c>
      <c r="L73" s="88">
        <f t="shared" ref="L73:M73" si="33">SUM(L74)</f>
        <v>1180</v>
      </c>
      <c r="M73" s="88">
        <f t="shared" si="33"/>
        <v>1180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1180</v>
      </c>
      <c r="L74" s="88">
        <f t="shared" ref="L74:M74" si="34">SUM(L75:L77)</f>
        <v>1180</v>
      </c>
      <c r="M74" s="88">
        <f t="shared" si="34"/>
        <v>1180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1000</v>
      </c>
      <c r="L75" s="164">
        <v>1000</v>
      </c>
      <c r="M75" s="164">
        <v>1000</v>
      </c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180</v>
      </c>
      <c r="L76" s="164">
        <v>180</v>
      </c>
      <c r="M76" s="164">
        <v>180</v>
      </c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3000</v>
      </c>
      <c r="L78" s="88">
        <f t="shared" ref="L78:L79" si="40">SUM(L79)</f>
        <v>3000</v>
      </c>
      <c r="M78" s="88">
        <f t="shared" ref="M78:M79" si="41">SUM(M79)</f>
        <v>3000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3000</v>
      </c>
      <c r="L79" s="88">
        <f t="shared" si="40"/>
        <v>3000</v>
      </c>
      <c r="M79" s="88">
        <f t="shared" si="41"/>
        <v>3000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3000</v>
      </c>
      <c r="L80" s="164">
        <v>3000</v>
      </c>
      <c r="M80" s="164">
        <v>3000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642590</v>
      </c>
      <c r="L82" s="117">
        <f t="shared" ref="L82:M82" si="42">SUM(L84)</f>
        <v>642590</v>
      </c>
      <c r="M82" s="117">
        <f t="shared" si="42"/>
        <v>642590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642590</v>
      </c>
      <c r="L83" s="111">
        <f t="shared" ref="L83:M83" si="44">SUMIF($F84:$F100,$G83,L84:L100)</f>
        <v>642590</v>
      </c>
      <c r="M83" s="111">
        <f t="shared" si="44"/>
        <v>642590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642590</v>
      </c>
      <c r="L84" s="88">
        <f t="shared" si="48"/>
        <v>642590</v>
      </c>
      <c r="M84" s="88">
        <f t="shared" si="48"/>
        <v>642590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642590</v>
      </c>
      <c r="L85" s="88">
        <f t="shared" ref="L85:M85" si="49">SUM(L86,L90,L98)</f>
        <v>642590</v>
      </c>
      <c r="M85" s="88">
        <f t="shared" si="49"/>
        <v>642590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438000</v>
      </c>
      <c r="L86" s="88">
        <f t="shared" ref="L86:M86" si="51">SUM(L87:L89)</f>
        <v>438000</v>
      </c>
      <c r="M86" s="88">
        <f t="shared" si="51"/>
        <v>438000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12000</v>
      </c>
      <c r="L87" s="165">
        <v>12000</v>
      </c>
      <c r="M87" s="165">
        <v>12000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426000</v>
      </c>
      <c r="L88" s="164">
        <v>426000</v>
      </c>
      <c r="M88" s="164">
        <v>426000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204590</v>
      </c>
      <c r="L90" s="88">
        <f t="shared" ref="L90:M90" si="52">SUM(L91:L97)</f>
        <v>204590</v>
      </c>
      <c r="M90" s="88">
        <f t="shared" si="52"/>
        <v>204590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165000</v>
      </c>
      <c r="L92" s="164">
        <v>165000</v>
      </c>
      <c r="M92" s="164">
        <v>165000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15590</v>
      </c>
      <c r="L93" s="164">
        <v>15590</v>
      </c>
      <c r="M93" s="164">
        <v>15590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14000</v>
      </c>
      <c r="L95" s="164">
        <v>14000</v>
      </c>
      <c r="M95" s="164">
        <v>14000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>
        <v>10000</v>
      </c>
      <c r="L96" s="165">
        <v>10000</v>
      </c>
      <c r="M96" s="165">
        <v>10000</v>
      </c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9322500</v>
      </c>
      <c r="L198" s="98">
        <f t="shared" ref="L198:M198" si="100">SUM(L199,L538)</f>
        <v>9322500</v>
      </c>
      <c r="M198" s="98">
        <f t="shared" si="100"/>
        <v>9322500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9322500</v>
      </c>
      <c r="L199" s="101">
        <f t="shared" ref="L199:M199" si="101">SUM(L206,L457)</f>
        <v>9322500</v>
      </c>
      <c r="M199" s="101">
        <f t="shared" si="101"/>
        <v>9322500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191000</v>
      </c>
      <c r="L200" s="111">
        <f t="shared" ref="L200:M200" si="102">SUMIF($F206:$F537,$G200,L206:L537)</f>
        <v>191000</v>
      </c>
      <c r="M200" s="111">
        <f t="shared" si="102"/>
        <v>191000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91000</v>
      </c>
      <c r="L201" s="111">
        <f t="shared" ref="L201:M201" si="103">SUMIF($F206:$F537,$G201,L206:L537)</f>
        <v>91000</v>
      </c>
      <c r="M201" s="111">
        <f t="shared" si="103"/>
        <v>91000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9007000</v>
      </c>
      <c r="L202" s="111">
        <f t="shared" ref="L202:M202" si="104">SUMIF($F206:$F537,$G202,L206:L537)</f>
        <v>9007000</v>
      </c>
      <c r="M202" s="111">
        <f t="shared" si="104"/>
        <v>9007000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33500</v>
      </c>
      <c r="L203" s="111">
        <f t="shared" ref="L203:M203" si="105">SUMIF($F206:$F537,$G203,L206:L537)</f>
        <v>33500</v>
      </c>
      <c r="M203" s="111">
        <f t="shared" si="105"/>
        <v>33500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9052200</v>
      </c>
      <c r="L206" s="88">
        <f t="shared" ref="L206:M206" si="110">SUM(L207,L247,L409,L435,L449)</f>
        <v>9052200</v>
      </c>
      <c r="M206" s="88">
        <f t="shared" si="110"/>
        <v>9052200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8430000</v>
      </c>
      <c r="L207" s="88">
        <f t="shared" ref="L207:M207" si="111">SUM(L208,L227,L234)</f>
        <v>8430000</v>
      </c>
      <c r="M207" s="88">
        <f t="shared" si="111"/>
        <v>8430000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6880000</v>
      </c>
      <c r="L208" s="88">
        <f t="shared" ref="L208:M208" si="112">SUM(L209:L226)</f>
        <v>6880000</v>
      </c>
      <c r="M208" s="88">
        <f t="shared" si="112"/>
        <v>6880000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6750000</v>
      </c>
      <c r="L211" s="164">
        <v>6750000</v>
      </c>
      <c r="M211" s="164">
        <v>6750000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130000</v>
      </c>
      <c r="L217" s="164">
        <v>130000</v>
      </c>
      <c r="M217" s="164">
        <v>130000</v>
      </c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350000</v>
      </c>
      <c r="L227" s="88">
        <f>SUM(L228:L233)</f>
        <v>350000</v>
      </c>
      <c r="M227" s="88">
        <f t="shared" ref="M227" si="114">SUM(M228:M233)</f>
        <v>350000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350000</v>
      </c>
      <c r="L230" s="164">
        <v>350000</v>
      </c>
      <c r="M230" s="164">
        <v>350000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1200000</v>
      </c>
      <c r="L234" s="88">
        <f t="shared" ref="L234:M234" si="115">SUM(L235:L246)</f>
        <v>1200000</v>
      </c>
      <c r="M234" s="88">
        <f t="shared" si="115"/>
        <v>1200000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1170000</v>
      </c>
      <c r="L237" s="164">
        <v>1170000</v>
      </c>
      <c r="M237" s="164">
        <v>1170000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>
        <v>30000</v>
      </c>
      <c r="L243" s="164">
        <v>30000</v>
      </c>
      <c r="M243" s="164">
        <v>30000</v>
      </c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413200</v>
      </c>
      <c r="L247" s="88">
        <f t="shared" ref="L247:M247" si="116">SUM(L248,L273,L310,L372,L365)</f>
        <v>413200</v>
      </c>
      <c r="M247" s="88">
        <f t="shared" si="116"/>
        <v>413200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166000</v>
      </c>
      <c r="L248" s="88">
        <f>SUM(L249:L272)</f>
        <v>166000</v>
      </c>
      <c r="M248" s="88">
        <f t="shared" ref="M248" si="117">SUM(M249:M272)</f>
        <v>166000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>
        <v>5000</v>
      </c>
      <c r="L249" s="164">
        <v>5000</v>
      </c>
      <c r="M249" s="164">
        <v>5000</v>
      </c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160000</v>
      </c>
      <c r="L257" s="164">
        <v>160000</v>
      </c>
      <c r="M257" s="164">
        <v>160000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>
        <v>1000</v>
      </c>
      <c r="L261" s="164">
        <v>1000</v>
      </c>
      <c r="M261" s="164">
        <v>1000</v>
      </c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91500</v>
      </c>
      <c r="L273" s="88">
        <f>SUM(L274:L309)</f>
        <v>91500</v>
      </c>
      <c r="M273" s="88">
        <f t="shared" ref="M273" si="118">SUM(M274:M309)</f>
        <v>91500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14500</v>
      </c>
      <c r="L274" s="164">
        <v>14500</v>
      </c>
      <c r="M274" s="164">
        <v>14500</v>
      </c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>
        <v>4000</v>
      </c>
      <c r="L275" s="164">
        <v>4000</v>
      </c>
      <c r="M275" s="164">
        <v>4000</v>
      </c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>
        <v>30000</v>
      </c>
      <c r="L281" s="164">
        <v>30000</v>
      </c>
      <c r="M281" s="164">
        <v>30000</v>
      </c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>
        <v>15000</v>
      </c>
      <c r="L292" s="164">
        <v>15000</v>
      </c>
      <c r="M292" s="164">
        <v>15000</v>
      </c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18000</v>
      </c>
      <c r="L298" s="164">
        <v>18000</v>
      </c>
      <c r="M298" s="164">
        <v>18000</v>
      </c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>
        <v>10000</v>
      </c>
      <c r="L304" s="164">
        <v>10000</v>
      </c>
      <c r="M304" s="164">
        <v>10000</v>
      </c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101000</v>
      </c>
      <c r="L310" s="88">
        <f>SUM(L311:L364)</f>
        <v>101000</v>
      </c>
      <c r="M310" s="88">
        <f t="shared" ref="M310" si="120">SUM(M311:M364)</f>
        <v>101000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>
        <v>5500</v>
      </c>
      <c r="L311" s="164">
        <v>5500</v>
      </c>
      <c r="M311" s="164">
        <v>5500</v>
      </c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>
        <v>18800</v>
      </c>
      <c r="L317" s="164">
        <v>18800</v>
      </c>
      <c r="M317" s="164">
        <v>18800</v>
      </c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>
        <v>47000</v>
      </c>
      <c r="L318" s="164">
        <v>47000</v>
      </c>
      <c r="M318" s="164">
        <v>47000</v>
      </c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>
        <v>20000</v>
      </c>
      <c r="L320" s="164">
        <v>20000</v>
      </c>
      <c r="M320" s="164">
        <v>20000</v>
      </c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>
        <v>500</v>
      </c>
      <c r="L323" s="164">
        <v>500</v>
      </c>
      <c r="M323" s="164">
        <v>500</v>
      </c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>
        <v>1000</v>
      </c>
      <c r="L347" s="164">
        <v>1000</v>
      </c>
      <c r="M347" s="164">
        <v>1000</v>
      </c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>
        <v>200</v>
      </c>
      <c r="L353" s="164">
        <v>200</v>
      </c>
      <c r="M353" s="164">
        <v>200</v>
      </c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>
        <v>8000</v>
      </c>
      <c r="L359" s="164">
        <v>8000</v>
      </c>
      <c r="M359" s="164">
        <v>8000</v>
      </c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15100</v>
      </c>
      <c r="L365" s="88">
        <f t="shared" ref="L365:M365" si="125">SUM(L366:L371)</f>
        <v>15100</v>
      </c>
      <c r="M365" s="88">
        <f t="shared" si="125"/>
        <v>15100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>
        <v>1600</v>
      </c>
      <c r="L366" s="164">
        <v>1600</v>
      </c>
      <c r="M366" s="164">
        <v>1600</v>
      </c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>
        <v>13500</v>
      </c>
      <c r="L369" s="164">
        <v>13500</v>
      </c>
      <c r="M369" s="164">
        <v>13500</v>
      </c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39600</v>
      </c>
      <c r="L372" s="88">
        <f>SUM(L373:L408)</f>
        <v>39600</v>
      </c>
      <c r="M372" s="88">
        <f t="shared" ref="M372" si="126">SUM(M373:M408)</f>
        <v>39600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10000</v>
      </c>
      <c r="L385" s="164">
        <v>10000</v>
      </c>
      <c r="M385" s="164">
        <v>10000</v>
      </c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>
        <v>1000</v>
      </c>
      <c r="L391" s="164">
        <v>1000</v>
      </c>
      <c r="M391" s="164">
        <v>1000</v>
      </c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>
        <v>2000</v>
      </c>
      <c r="L397" s="164">
        <v>2000</v>
      </c>
      <c r="M397" s="164">
        <v>2000</v>
      </c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16600</v>
      </c>
      <c r="L403" s="164">
        <v>16600</v>
      </c>
      <c r="M403" s="164">
        <v>16600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>
        <v>10000</v>
      </c>
      <c r="L404" s="164">
        <v>10000</v>
      </c>
      <c r="M404" s="164">
        <v>10000</v>
      </c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9000</v>
      </c>
      <c r="L409" s="88">
        <f t="shared" ref="L409:M409" si="130">SUM(L410)</f>
        <v>9000</v>
      </c>
      <c r="M409" s="88">
        <f t="shared" si="130"/>
        <v>9000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9000</v>
      </c>
      <c r="L410" s="88">
        <f>SUM(L411:L434)</f>
        <v>9000</v>
      </c>
      <c r="M410" s="88">
        <f t="shared" ref="M410" si="131">SUM(M411:M434)</f>
        <v>9000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8900</v>
      </c>
      <c r="L411" s="164">
        <v>8900</v>
      </c>
      <c r="M411" s="164">
        <v>8900</v>
      </c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>
        <v>100</v>
      </c>
      <c r="L423" s="164">
        <v>100</v>
      </c>
      <c r="M423" s="164">
        <v>100</v>
      </c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200000</v>
      </c>
      <c r="L435" s="88">
        <f t="shared" ref="L435:M435" si="133">SUM(L436)</f>
        <v>200000</v>
      </c>
      <c r="M435" s="88">
        <f t="shared" si="133"/>
        <v>200000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200000</v>
      </c>
      <c r="L436" s="88">
        <f t="shared" ref="L436:M436" si="134">SUM(L437:L448)</f>
        <v>200000</v>
      </c>
      <c r="M436" s="88">
        <f t="shared" si="134"/>
        <v>200000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200000</v>
      </c>
      <c r="L439" s="164">
        <v>200000</v>
      </c>
      <c r="M439" s="164">
        <v>200000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270300</v>
      </c>
      <c r="L457" s="88">
        <f t="shared" ref="L457:M457" si="139">SUM(L458,L466)</f>
        <v>270300</v>
      </c>
      <c r="M457" s="88">
        <f t="shared" si="139"/>
        <v>270300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270300</v>
      </c>
      <c r="L466" s="88">
        <f t="shared" ref="L466:M466" si="142">SUM(L467,L474,L517,L524)</f>
        <v>270300</v>
      </c>
      <c r="M466" s="88">
        <f t="shared" si="142"/>
        <v>270300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59300</v>
      </c>
      <c r="L474" s="88">
        <f t="shared" ref="L474:M474" si="144">SUM(L475:L516)</f>
        <v>59300</v>
      </c>
      <c r="M474" s="88">
        <f t="shared" si="144"/>
        <v>59300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15300</v>
      </c>
      <c r="L475" s="164">
        <v>15300</v>
      </c>
      <c r="M475" s="164">
        <v>15300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17000</v>
      </c>
      <c r="L477" s="164">
        <v>17000</v>
      </c>
      <c r="M477" s="164">
        <v>17000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>
        <v>2000</v>
      </c>
      <c r="L481" s="164">
        <v>2000</v>
      </c>
      <c r="M481" s="164">
        <v>2000</v>
      </c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>
        <v>1000</v>
      </c>
      <c r="L487" s="164">
        <v>1000</v>
      </c>
      <c r="M487" s="164">
        <v>1000</v>
      </c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>
        <v>12000</v>
      </c>
      <c r="L505" s="164">
        <v>12000</v>
      </c>
      <c r="M505" s="164">
        <v>12000</v>
      </c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>
        <v>12000</v>
      </c>
      <c r="L511" s="164">
        <v>12000</v>
      </c>
      <c r="M511" s="164">
        <v>12000</v>
      </c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11000</v>
      </c>
      <c r="L517" s="88">
        <f t="shared" ref="L517:M517" si="149">SUM(L518:L523)</f>
        <v>11000</v>
      </c>
      <c r="M517" s="88">
        <f t="shared" si="149"/>
        <v>11000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>
        <v>11000</v>
      </c>
      <c r="L518" s="164">
        <v>11000</v>
      </c>
      <c r="M518" s="164">
        <v>11000</v>
      </c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200000</v>
      </c>
      <c r="L524" s="88">
        <f t="shared" ref="L524:M524" si="150">SUM(L525:L536)</f>
        <v>200000</v>
      </c>
      <c r="M524" s="88">
        <f t="shared" si="150"/>
        <v>200000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200000</v>
      </c>
      <c r="L527" s="164">
        <v>200000</v>
      </c>
      <c r="M527" s="164">
        <v>200000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491450</v>
      </c>
      <c r="L1001" s="98">
        <f t="shared" ref="L1001:M1001" si="253">SUM(L1002,L1024,L1035,L1055,L1062,L1069,L1146,L1095,L1115,L1122,L1186,L1166,L1129)</f>
        <v>491450</v>
      </c>
      <c r="M1001" s="98">
        <f t="shared" si="253"/>
        <v>491450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1500</v>
      </c>
      <c r="L1055" s="101">
        <f t="shared" ref="L1055:M1055" si="284">SUM(L1057)</f>
        <v>1500</v>
      </c>
      <c r="M1055" s="101">
        <f t="shared" si="284"/>
        <v>1500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1500</v>
      </c>
      <c r="L1056" s="111">
        <f t="shared" ref="L1056:M1056" si="286">SUMIF($F1057:$F1061,$G1056,L1057:L1061)</f>
        <v>1500</v>
      </c>
      <c r="M1056" s="111">
        <f t="shared" si="286"/>
        <v>1500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1500</v>
      </c>
      <c r="L1057" s="88">
        <f t="shared" si="287"/>
        <v>1500</v>
      </c>
      <c r="M1057" s="88">
        <f t="shared" si="287"/>
        <v>1500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1500</v>
      </c>
      <c r="L1058" s="88">
        <f t="shared" si="287"/>
        <v>1500</v>
      </c>
      <c r="M1058" s="88">
        <f t="shared" si="287"/>
        <v>1500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1500</v>
      </c>
      <c r="L1059" s="88">
        <f t="shared" si="287"/>
        <v>1500</v>
      </c>
      <c r="M1059" s="88">
        <f t="shared" si="287"/>
        <v>1500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1500</v>
      </c>
      <c r="L1060" s="164">
        <v>1500</v>
      </c>
      <c r="M1060" s="164">
        <v>1500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297000</v>
      </c>
      <c r="L1062" s="101">
        <f t="shared" ref="L1062:M1062" si="290">SUM(L1064)</f>
        <v>297000</v>
      </c>
      <c r="M1062" s="101">
        <f t="shared" si="290"/>
        <v>297000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297000</v>
      </c>
      <c r="L1063" s="111">
        <f t="shared" ref="L1063:M1063" si="292">SUMIF($F1064:$F1068,$G1063,L1064:L1068)</f>
        <v>297000</v>
      </c>
      <c r="M1063" s="111">
        <f t="shared" si="292"/>
        <v>297000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297000</v>
      </c>
      <c r="L1064" s="88">
        <f t="shared" si="295"/>
        <v>297000</v>
      </c>
      <c r="M1064" s="88">
        <f t="shared" si="295"/>
        <v>297000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297000</v>
      </c>
      <c r="L1065" s="88">
        <f t="shared" si="296"/>
        <v>297000</v>
      </c>
      <c r="M1065" s="88">
        <f t="shared" si="296"/>
        <v>297000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297000</v>
      </c>
      <c r="L1066" s="88">
        <f t="shared" si="296"/>
        <v>297000</v>
      </c>
      <c r="M1066" s="88">
        <f t="shared" si="296"/>
        <v>297000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297000</v>
      </c>
      <c r="L1067" s="164">
        <v>297000</v>
      </c>
      <c r="M1067" s="164">
        <v>297000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52900</v>
      </c>
      <c r="L1069" s="101">
        <f t="shared" ref="L1069:M1069" si="297">SUM(L1073)</f>
        <v>52900</v>
      </c>
      <c r="M1069" s="101">
        <f t="shared" si="297"/>
        <v>52900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390</v>
      </c>
      <c r="L1070" s="111">
        <f t="shared" ref="L1070:M1070" si="299">SUMIF($F1073:$F1094,$G1070,L1073:L1094)</f>
        <v>390</v>
      </c>
      <c r="M1070" s="111">
        <f t="shared" si="299"/>
        <v>390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910</v>
      </c>
      <c r="L1071" s="111">
        <f t="shared" ref="L1071:M1071" si="301">SUMIF($F1073:$F1094,$G1071,L1073:L1094)</f>
        <v>910</v>
      </c>
      <c r="M1071" s="111">
        <f t="shared" si="301"/>
        <v>910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51600</v>
      </c>
      <c r="L1072" s="111">
        <f t="shared" ref="L1072:M1072" si="303">SUMIF($F1073:$F1094,$G1072,L1073:L1094)</f>
        <v>51600</v>
      </c>
      <c r="M1072" s="111">
        <f t="shared" si="303"/>
        <v>51600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52900</v>
      </c>
      <c r="L1073" s="88">
        <f t="shared" ref="L1073:M1073" si="307">SUM(L1074,L1081)</f>
        <v>52900</v>
      </c>
      <c r="M1073" s="88">
        <f t="shared" si="307"/>
        <v>52900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45600</v>
      </c>
      <c r="L1074" s="88">
        <f t="shared" ref="L1074:M1074" si="308">SUM(L1075,L1077,L1079)</f>
        <v>45600</v>
      </c>
      <c r="M1074" s="88">
        <f t="shared" si="308"/>
        <v>45600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36000</v>
      </c>
      <c r="L1075" s="88">
        <f t="shared" ref="L1075:M1075" si="309">SUM(L1076:L1076)</f>
        <v>36000</v>
      </c>
      <c r="M1075" s="88">
        <f t="shared" si="309"/>
        <v>36000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36000</v>
      </c>
      <c r="L1076" s="164">
        <v>36000</v>
      </c>
      <c r="M1076" s="164">
        <v>36000</v>
      </c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3000</v>
      </c>
      <c r="L1077" s="88">
        <f t="shared" ref="L1077:M1077" si="310">SUM(L1078)</f>
        <v>3000</v>
      </c>
      <c r="M1077" s="88">
        <f t="shared" si="310"/>
        <v>3000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3000</v>
      </c>
      <c r="L1078" s="164">
        <v>3000</v>
      </c>
      <c r="M1078" s="164">
        <v>3000</v>
      </c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6600</v>
      </c>
      <c r="L1079" s="88">
        <f t="shared" ref="L1079:M1079" si="311">SUM(L1080:L1080)</f>
        <v>6600</v>
      </c>
      <c r="M1079" s="88">
        <f t="shared" si="311"/>
        <v>6600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6600</v>
      </c>
      <c r="L1080" s="164">
        <v>6600</v>
      </c>
      <c r="M1080" s="164">
        <v>6600</v>
      </c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7300</v>
      </c>
      <c r="L1081" s="88">
        <f t="shared" ref="L1081:M1081" si="312">SUM(L1082,L1086,L1091)</f>
        <v>7300</v>
      </c>
      <c r="M1081" s="88">
        <f t="shared" si="312"/>
        <v>7300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6400</v>
      </c>
      <c r="L1082" s="88">
        <f t="shared" ref="L1082:M1082" si="313">SUM(L1083:L1085)</f>
        <v>6400</v>
      </c>
      <c r="M1082" s="88">
        <f t="shared" si="313"/>
        <v>6400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120</v>
      </c>
      <c r="L1083" s="164">
        <v>120</v>
      </c>
      <c r="M1083" s="164">
        <v>120</v>
      </c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280</v>
      </c>
      <c r="L1084" s="164">
        <v>280</v>
      </c>
      <c r="M1084" s="164">
        <v>280</v>
      </c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6000</v>
      </c>
      <c r="L1085" s="164">
        <v>6000</v>
      </c>
      <c r="M1085" s="164">
        <v>6000</v>
      </c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700</v>
      </c>
      <c r="L1086" s="88">
        <f t="shared" ref="L1086:M1086" si="314">SUM(L1087:L1090)</f>
        <v>700</v>
      </c>
      <c r="M1086" s="88">
        <f t="shared" si="314"/>
        <v>700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210</v>
      </c>
      <c r="L1087" s="164">
        <v>210</v>
      </c>
      <c r="M1087" s="164">
        <v>210</v>
      </c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490</v>
      </c>
      <c r="L1088" s="164">
        <v>490</v>
      </c>
      <c r="M1088" s="164">
        <v>490</v>
      </c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200</v>
      </c>
      <c r="M1091" s="88">
        <f t="shared" si="315"/>
        <v>200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60</v>
      </c>
      <c r="M1092" s="164">
        <v>60</v>
      </c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140</v>
      </c>
      <c r="M1093" s="164">
        <v>140</v>
      </c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79050</v>
      </c>
      <c r="L1095" s="101">
        <f t="shared" ref="L1095:M1095" si="316">SUM(L1097)</f>
        <v>79050</v>
      </c>
      <c r="M1095" s="101">
        <f t="shared" si="316"/>
        <v>79050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79050</v>
      </c>
      <c r="L1096" s="111">
        <f t="shared" ref="L1096:M1096" si="318">SUMIF($F1097:$F1114,$G1096,L1097:L1114)</f>
        <v>79050</v>
      </c>
      <c r="M1096" s="111">
        <f t="shared" si="318"/>
        <v>79050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79050</v>
      </c>
      <c r="L1097" s="88">
        <f t="shared" ref="L1097:M1097" si="319">SUM(L1098,L1105,L1111)</f>
        <v>79050</v>
      </c>
      <c r="M1097" s="88">
        <f t="shared" si="319"/>
        <v>79050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68400</v>
      </c>
      <c r="L1098" s="88">
        <f t="shared" ref="L1098:M1098" si="320">SUM(L1099,L1101,L1103)</f>
        <v>68400</v>
      </c>
      <c r="M1098" s="88">
        <f t="shared" si="320"/>
        <v>68400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54000</v>
      </c>
      <c r="L1099" s="88">
        <f t="shared" ref="L1099:M1099" si="321">SUM(L1100:L1100)</f>
        <v>54000</v>
      </c>
      <c r="M1099" s="88">
        <f t="shared" si="321"/>
        <v>54000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54000</v>
      </c>
      <c r="L1100" s="164">
        <v>54000</v>
      </c>
      <c r="M1100" s="164">
        <v>54000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4500</v>
      </c>
      <c r="L1101" s="88">
        <f t="shared" ref="L1101:M1101" si="322">SUM(L1102)</f>
        <v>4500</v>
      </c>
      <c r="M1101" s="88">
        <f t="shared" si="322"/>
        <v>4500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4500</v>
      </c>
      <c r="L1102" s="164">
        <v>4500</v>
      </c>
      <c r="M1102" s="164">
        <v>4500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9900</v>
      </c>
      <c r="L1103" s="88">
        <f t="shared" ref="L1103:M1103" si="323">SUM(L1104)</f>
        <v>9900</v>
      </c>
      <c r="M1103" s="88">
        <f t="shared" si="323"/>
        <v>9900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9900</v>
      </c>
      <c r="L1104" s="164">
        <v>9900</v>
      </c>
      <c r="M1104" s="164">
        <v>9900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10650</v>
      </c>
      <c r="L1105" s="88">
        <f t="shared" ref="L1105:M1105" si="324">SUM(L1106,L1109)</f>
        <v>10650</v>
      </c>
      <c r="M1105" s="88">
        <f t="shared" si="324"/>
        <v>10650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9600</v>
      </c>
      <c r="L1106" s="88">
        <f t="shared" ref="L1106:M1106" si="325">SUM(L1107:L1108)</f>
        <v>9600</v>
      </c>
      <c r="M1106" s="88">
        <f t="shared" si="325"/>
        <v>9600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600</v>
      </c>
      <c r="L1107" s="165">
        <v>600</v>
      </c>
      <c r="M1107" s="165">
        <v>600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9000</v>
      </c>
      <c r="L1108" s="164">
        <v>9000</v>
      </c>
      <c r="M1108" s="164">
        <v>9000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1050</v>
      </c>
      <c r="L1109" s="88">
        <f t="shared" ref="L1109:M1109" si="326">SUM(L1110:L1110)</f>
        <v>1050</v>
      </c>
      <c r="M1109" s="88">
        <f t="shared" si="326"/>
        <v>1050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1050</v>
      </c>
      <c r="L1110" s="164">
        <v>1050</v>
      </c>
      <c r="M1110" s="164">
        <v>1050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28000</v>
      </c>
      <c r="L1115" s="101">
        <f t="shared" ref="L1115:M1115" si="329">SUM(L1117)</f>
        <v>28000</v>
      </c>
      <c r="M1115" s="101">
        <f t="shared" si="329"/>
        <v>28000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28000</v>
      </c>
      <c r="L1116" s="111">
        <f t="shared" ref="L1116:M1116" si="331">SUMIF($F1117:$F1121,$G1116,L1117:L1121)</f>
        <v>28000</v>
      </c>
      <c r="M1116" s="111">
        <f t="shared" si="331"/>
        <v>28000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28000</v>
      </c>
      <c r="L1117" s="88">
        <f t="shared" si="335"/>
        <v>28000</v>
      </c>
      <c r="M1117" s="88">
        <f t="shared" si="335"/>
        <v>28000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28000</v>
      </c>
      <c r="L1118" s="88">
        <f t="shared" si="335"/>
        <v>28000</v>
      </c>
      <c r="M1118" s="88">
        <f t="shared" si="335"/>
        <v>28000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28000</v>
      </c>
      <c r="L1119" s="88">
        <f t="shared" ref="L1119:M1119" si="336">SUM(L1120:L1120)</f>
        <v>28000</v>
      </c>
      <c r="M1119" s="88">
        <f t="shared" si="336"/>
        <v>28000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28000</v>
      </c>
      <c r="L1120" s="164">
        <v>28000</v>
      </c>
      <c r="M1120" s="164">
        <v>28000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33000</v>
      </c>
      <c r="L1122" s="101">
        <f t="shared" ref="L1122:M1122" si="337">SUM(L1124)</f>
        <v>33000</v>
      </c>
      <c r="M1122" s="101">
        <f t="shared" si="337"/>
        <v>33000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33000</v>
      </c>
      <c r="L1123" s="111">
        <f t="shared" ref="L1123:M1123" si="338">SUMIF($F1124:$F1128,$G1123,L1124:L1128)</f>
        <v>33000</v>
      </c>
      <c r="M1123" s="111">
        <f t="shared" si="338"/>
        <v>33000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33000</v>
      </c>
      <c r="L1124" s="88">
        <f t="shared" ref="L1124:M1125" si="342">SUM(L1125)</f>
        <v>33000</v>
      </c>
      <c r="M1124" s="88">
        <f t="shared" si="342"/>
        <v>33000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33000</v>
      </c>
      <c r="L1125" s="88">
        <f t="shared" si="342"/>
        <v>33000</v>
      </c>
      <c r="M1125" s="88">
        <f t="shared" si="342"/>
        <v>33000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33000</v>
      </c>
      <c r="L1126" s="88">
        <f t="shared" ref="L1126:M1126" si="343">SUM(L1127:L1127)</f>
        <v>33000</v>
      </c>
      <c r="M1126" s="88">
        <f t="shared" si="343"/>
        <v>33000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>
        <v>33000</v>
      </c>
      <c r="L1127" s="164">
        <v>33000</v>
      </c>
      <c r="M1127" s="164">
        <v>33000</v>
      </c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10788705</v>
      </c>
      <c r="L1202" s="143">
        <f>SUMIF($G$4:$G$1198,"&lt;10",L4:L1198)</f>
        <v>10788705</v>
      </c>
      <c r="M1202" s="143">
        <f>SUMIF($G$4:$G$1198,"&lt;10",M4:M1198)</f>
        <v>10788705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377940</v>
      </c>
      <c r="L1207" s="43">
        <f t="shared" ref="L1207:M1207" si="401">SUMIF($F$4:$F$1198,$F1207,L$4:L$1198)</f>
        <v>377940</v>
      </c>
      <c r="M1207" s="43">
        <f t="shared" si="401"/>
        <v>377940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974755</v>
      </c>
      <c r="L1208" s="43">
        <f t="shared" si="402"/>
        <v>974755</v>
      </c>
      <c r="M1208" s="43">
        <f t="shared" si="402"/>
        <v>974755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910</v>
      </c>
      <c r="L1209" s="158">
        <f t="shared" si="403"/>
        <v>910</v>
      </c>
      <c r="M1209" s="158">
        <f t="shared" si="403"/>
        <v>910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51600</v>
      </c>
      <c r="L1210" s="158">
        <f t="shared" si="403"/>
        <v>51600</v>
      </c>
      <c r="M1210" s="158">
        <f t="shared" si="403"/>
        <v>51600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33000</v>
      </c>
      <c r="L1211" s="158">
        <f t="shared" si="403"/>
        <v>33000</v>
      </c>
      <c r="M1211" s="158">
        <f t="shared" si="403"/>
        <v>33000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28000</v>
      </c>
      <c r="L1212" s="158">
        <f t="shared" si="403"/>
        <v>28000</v>
      </c>
      <c r="M1212" s="158">
        <f t="shared" si="403"/>
        <v>28000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191000</v>
      </c>
      <c r="L1213" s="43">
        <f t="shared" si="404"/>
        <v>191000</v>
      </c>
      <c r="M1213" s="43">
        <f t="shared" ref="M1213" si="405">SUMIF($F$4:$F$1198,$F1213,M$4:M$1198)</f>
        <v>191000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91000</v>
      </c>
      <c r="L1214" s="43">
        <f t="shared" si="404"/>
        <v>91000</v>
      </c>
      <c r="M1214" s="43">
        <f>SUMIF($F$4:$F$1198,$F1214,M$4:M$1198)</f>
        <v>91000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9007000</v>
      </c>
      <c r="L1215" s="43">
        <f t="shared" si="404"/>
        <v>9007000</v>
      </c>
      <c r="M1215" s="43">
        <f>SUMIF($F$4:$F$1198,$F1215,M$4:M$1198)</f>
        <v>9007000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33500</v>
      </c>
      <c r="L1216" s="43">
        <f t="shared" si="404"/>
        <v>33500</v>
      </c>
      <c r="M1216" s="43">
        <f>SUMIF($F$4:$F$1198,$F1216,M$4:M$1198)</f>
        <v>33500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10788705</v>
      </c>
      <c r="L1219" s="161">
        <f>SUM(L1207:L1218)</f>
        <v>10788705</v>
      </c>
      <c r="M1219" s="161">
        <f>SUM(M1207:M1218)</f>
        <v>10788705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2020-12-21T09:36:42Z</cp:lastPrinted>
  <dcterms:created xsi:type="dcterms:W3CDTF">2020-10-13T07:17:24Z</dcterms:created>
  <dcterms:modified xsi:type="dcterms:W3CDTF">2021-01-21T12:34:48Z</dcterms:modified>
</cp:coreProperties>
</file>